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Índices_1977_100" sheetId="1" r:id="rId1"/>
  </sheets>
  <definedNames>
    <definedName name="_xlnm.Print_Area" localSheetId="0">'Índices_1977_100'!$A$1:$M$48</definedName>
    <definedName name="OLE_LINK1" localSheetId="0">'Índices_1977_100'!$B$41</definedName>
  </definedNames>
  <calcPr fullCalcOnLoad="1"/>
</workbook>
</file>

<file path=xl/sharedStrings.xml><?xml version="1.0" encoding="utf-8"?>
<sst xmlns="http://schemas.openxmlformats.org/spreadsheetml/2006/main" count="18" uniqueCount="18">
  <si>
    <t>ÍNDICE DE PREÇOS AO CONSUMIDOR</t>
  </si>
  <si>
    <t>ÍNDICES MENSAIS ACUMULADOS BASE ABRIL DE 1977=100</t>
  </si>
  <si>
    <t>ANO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</si>
  <si>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</si>
  <si>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</si>
  <si>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</si>
  <si>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</si>
  <si>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</si>
  <si>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</si>
  <si>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</si>
  <si>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</si>
  <si>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</si>
  <si>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</si>
  <si>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</si>
  <si>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</si>
  <si>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1996</t>
  </si>
  <si>
    <t>Fonte: SEI - Superintendência de Estudos Econômicos e Sociais da Bahia.</t>
  </si>
  <si>
    <t>SALVADOR, ABR/77 - DEZ/20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</si>
</sst>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0_);\(#,##0.0000\)"/>
    <numFmt numFmtId="166" formatCode="#,##0.0000"/>
    <numFmt numFmtId="167" formatCode="0.0000"/>
    <numFmt numFmtId="168" formatCode="#,##0.00000;[Red]#,##0.00000"/>
    <numFmt numFmtId="169" formatCode="0.0000000000000000000000000000000000000E+00"/>
    <numFmt numFmtId="170" formatCode="_(* #,##0.0000_);_(* \(#,##0.0000\);_(* &quot;-&quot;??_);_(@_)"/>
    <numFmt numFmtId="171" formatCode="0.0000000000000E+00"/>
    <numFmt numFmtId="172" formatCode="0.0000000000000000E+00"/>
    <numFmt numFmtId="173" formatCode="00000"/>
    <numFmt numFmtId="174" formatCode="#,##0.00000"/>
    <numFmt numFmtId="175" formatCode="_(* #,##0.000_);_(* \(#,##0.000\);_(* &quot;-&quot;??_);_(@_)"/>
    <numFmt numFmtId="176" formatCode="#,##0.0000;[Red]#,##0.0000"/>
    <numFmt numFmtId="177" formatCode="_-* #,##0.0000_-;\-* #,##0.00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right"/>
    </xf>
    <xf numFmtId="165" fontId="4" fillId="33" borderId="15" xfId="0" applyNumberFormat="1" applyFont="1" applyFill="1" applyBorder="1" applyAlignment="1" applyProtection="1">
      <alignment horizontal="right"/>
      <protection/>
    </xf>
    <xf numFmtId="165" fontId="4" fillId="33" borderId="16" xfId="0" applyNumberFormat="1" applyFont="1" applyFill="1" applyBorder="1" applyAlignment="1" applyProtection="1">
      <alignment horizontal="right"/>
      <protection/>
    </xf>
    <xf numFmtId="0" fontId="4" fillId="33" borderId="17" xfId="0" applyFont="1" applyFill="1" applyBorder="1" applyAlignment="1">
      <alignment horizontal="center"/>
    </xf>
    <xf numFmtId="165" fontId="4" fillId="33" borderId="18" xfId="0" applyNumberFormat="1" applyFont="1" applyFill="1" applyBorder="1" applyAlignment="1" applyProtection="1">
      <alignment horizontal="right"/>
      <protection/>
    </xf>
    <xf numFmtId="165" fontId="4" fillId="33" borderId="19" xfId="0" applyNumberFormat="1" applyFont="1" applyFill="1" applyBorder="1" applyAlignment="1" applyProtection="1">
      <alignment horizontal="right"/>
      <protection/>
    </xf>
    <xf numFmtId="165" fontId="4" fillId="33" borderId="0" xfId="0" applyNumberFormat="1" applyFont="1" applyFill="1" applyBorder="1" applyAlignment="1" applyProtection="1">
      <alignment horizontal="right"/>
      <protection/>
    </xf>
    <xf numFmtId="168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" fillId="33" borderId="20" xfId="0" applyFont="1" applyFill="1" applyBorder="1" applyAlignment="1">
      <alignment horizontal="center"/>
    </xf>
    <xf numFmtId="165" fontId="4" fillId="33" borderId="21" xfId="0" applyNumberFormat="1" applyFont="1" applyFill="1" applyBorder="1" applyAlignment="1" applyProtection="1">
      <alignment horizontal="right"/>
      <protection/>
    </xf>
    <xf numFmtId="165" fontId="4" fillId="33" borderId="22" xfId="0" applyNumberFormat="1" applyFont="1" applyFill="1" applyBorder="1" applyAlignment="1" applyProtection="1">
      <alignment horizontal="right"/>
      <protection/>
    </xf>
    <xf numFmtId="165" fontId="4" fillId="33" borderId="23" xfId="0" applyNumberFormat="1" applyFont="1" applyFill="1" applyBorder="1" applyAlignment="1" applyProtection="1">
      <alignment horizontal="right"/>
      <protection/>
    </xf>
    <xf numFmtId="165" fontId="4" fillId="33" borderId="24" xfId="0" applyNumberFormat="1" applyFont="1" applyFill="1" applyBorder="1" applyAlignment="1" applyProtection="1">
      <alignment horizontal="right"/>
      <protection/>
    </xf>
    <xf numFmtId="169" fontId="0" fillId="0" borderId="0" xfId="0" applyNumberFormat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0" fontId="4" fillId="0" borderId="23" xfId="51" applyNumberFormat="1" applyFont="1" applyBorder="1" applyAlignment="1">
      <alignment/>
    </xf>
    <xf numFmtId="171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4" fillId="33" borderId="0" xfId="0" applyFont="1" applyFill="1" applyBorder="1" applyAlignment="1">
      <alignment horizontal="center"/>
    </xf>
    <xf numFmtId="167" fontId="0" fillId="0" borderId="0" xfId="0" applyNumberFormat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4" fillId="0" borderId="0" xfId="0" applyNumberFormat="1" applyFont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/>
    </xf>
    <xf numFmtId="166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6" fontId="4" fillId="0" borderId="22" xfId="0" applyNumberFormat="1" applyFont="1" applyBorder="1" applyAlignment="1">
      <alignment/>
    </xf>
    <xf numFmtId="165" fontId="4" fillId="33" borderId="26" xfId="0" applyNumberFormat="1" applyFont="1" applyFill="1" applyBorder="1" applyAlignment="1">
      <alignment horizontal="right"/>
    </xf>
    <xf numFmtId="0" fontId="4" fillId="33" borderId="23" xfId="0" applyFont="1" applyFill="1" applyBorder="1" applyAlignment="1">
      <alignment horizontal="center"/>
    </xf>
    <xf numFmtId="166" fontId="4" fillId="0" borderId="23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4" fillId="33" borderId="24" xfId="0" applyNumberFormat="1" applyFont="1" applyFill="1" applyBorder="1" applyAlignment="1">
      <alignment horizontal="right"/>
    </xf>
    <xf numFmtId="170" fontId="4" fillId="0" borderId="0" xfId="51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6" fontId="4" fillId="33" borderId="23" xfId="0" applyNumberFormat="1" applyFont="1" applyFill="1" applyBorder="1" applyAlignment="1">
      <alignment horizontal="right"/>
    </xf>
    <xf numFmtId="175" fontId="4" fillId="33" borderId="23" xfId="51" applyNumberFormat="1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170" fontId="4" fillId="33" borderId="23" xfId="51" applyNumberFormat="1" applyFont="1" applyFill="1" applyBorder="1" applyAlignment="1">
      <alignment horizontal="right"/>
    </xf>
    <xf numFmtId="170" fontId="4" fillId="33" borderId="23" xfId="51" applyNumberFormat="1" applyFont="1" applyFill="1" applyBorder="1" applyAlignment="1">
      <alignment horizontal="center"/>
    </xf>
    <xf numFmtId="175" fontId="4" fillId="33" borderId="23" xfId="51" applyNumberFormat="1" applyFont="1" applyFill="1" applyBorder="1" applyAlignment="1">
      <alignment horizontal="right"/>
    </xf>
    <xf numFmtId="176" fontId="4" fillId="33" borderId="23" xfId="0" applyNumberFormat="1" applyFont="1" applyFill="1" applyBorder="1" applyAlignment="1">
      <alignment horizontal="right"/>
    </xf>
    <xf numFmtId="170" fontId="4" fillId="33" borderId="23" xfId="51" applyNumberFormat="1" applyFont="1" applyFill="1" applyBorder="1" applyAlignment="1">
      <alignment horizontal="justify" vertical="justify"/>
    </xf>
    <xf numFmtId="177" fontId="4" fillId="33" borderId="24" xfId="0" applyNumberFormat="1" applyFont="1" applyFill="1" applyBorder="1" applyAlignment="1">
      <alignment horizontal="right"/>
    </xf>
    <xf numFmtId="164" fontId="0" fillId="0" borderId="0" xfId="51" applyFont="1" applyAlignment="1">
      <alignment/>
    </xf>
    <xf numFmtId="164" fontId="0" fillId="33" borderId="0" xfId="51" applyFont="1" applyFill="1" applyBorder="1" applyAlignment="1" applyProtection="1">
      <alignment horizontal="right"/>
      <protection/>
    </xf>
    <xf numFmtId="170" fontId="4" fillId="33" borderId="23" xfId="51" applyNumberFormat="1" applyFont="1" applyFill="1" applyBorder="1" applyAlignment="1">
      <alignment horizontal="right" vertical="center" wrapText="1"/>
    </xf>
    <xf numFmtId="170" fontId="4" fillId="33" borderId="23" xfId="51" applyNumberFormat="1" applyFont="1" applyFill="1" applyBorder="1" applyAlignment="1">
      <alignment horizontal="right" vertical="center"/>
    </xf>
    <xf numFmtId="170" fontId="4" fillId="33" borderId="24" xfId="51" applyNumberFormat="1" applyFont="1" applyFill="1" applyBorder="1" applyAlignment="1">
      <alignment horizontal="right"/>
    </xf>
    <xf numFmtId="170" fontId="4" fillId="0" borderId="24" xfId="51" applyNumberFormat="1" applyFont="1" applyBorder="1" applyAlignment="1">
      <alignment/>
    </xf>
    <xf numFmtId="170" fontId="0" fillId="0" borderId="0" xfId="51" applyNumberFormat="1" applyFont="1" applyAlignment="1">
      <alignment/>
    </xf>
    <xf numFmtId="166" fontId="0" fillId="0" borderId="0" xfId="0" applyNumberFormat="1" applyAlignment="1">
      <alignment/>
    </xf>
    <xf numFmtId="0" fontId="2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PageLayoutView="0" workbookViewId="0" topLeftCell="A1">
      <selection activeCell="D65536" sqref="D65536"/>
    </sheetView>
  </sheetViews>
  <sheetFormatPr defaultColWidth="9.140625" defaultRowHeight="12.75"/>
  <cols>
    <col min="1" max="1" width="12.28125" style="0" customWidth="1"/>
    <col min="2" max="2" width="23.7109375" style="0" customWidth="1"/>
    <col min="3" max="3" width="20.28125" style="0" bestFit="1" customWidth="1"/>
    <col min="4" max="4" width="24.140625" style="0" bestFit="1" customWidth="1"/>
    <col min="5" max="5" width="21.28125" style="0" customWidth="1"/>
    <col min="6" max="6" width="20.28125" style="0" bestFit="1" customWidth="1"/>
    <col min="7" max="9" width="22.140625" style="0" customWidth="1"/>
    <col min="10" max="10" width="24.8515625" style="0" customWidth="1"/>
    <col min="11" max="11" width="21.28125" style="0" customWidth="1"/>
    <col min="12" max="12" width="23.7109375" style="0" customWidth="1"/>
    <col min="13" max="13" width="23.28125" style="0" customWidth="1"/>
    <col min="14" max="14" width="12.421875" style="1" bestFit="1" customWidth="1"/>
    <col min="16" max="16" width="49.57421875" style="0" customWidth="1"/>
    <col min="17" max="17" width="37.57421875" style="0" customWidth="1"/>
    <col min="19" max="19" width="12.421875" style="0" bestFit="1" customWidth="1"/>
  </cols>
  <sheetData>
    <row r="1" spans="1:13" ht="12.75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5" t="s">
        <v>1</v>
      </c>
      <c r="B2" s="2"/>
      <c r="C2" s="3"/>
      <c r="D2" s="6"/>
      <c r="E2" s="4"/>
      <c r="F2" s="4"/>
      <c r="G2" s="4"/>
      <c r="H2" s="4"/>
      <c r="I2" s="4"/>
      <c r="J2" s="4"/>
      <c r="K2" s="4"/>
      <c r="L2" s="4"/>
      <c r="M2" s="7"/>
    </row>
    <row r="3" spans="1:13" ht="12.75">
      <c r="A3" s="75" t="s">
        <v>17</v>
      </c>
      <c r="B3" s="75"/>
      <c r="C3" s="75"/>
      <c r="D3" s="6"/>
      <c r="E3" s="4"/>
      <c r="F3" s="4"/>
      <c r="G3" s="4"/>
      <c r="H3" s="4"/>
      <c r="I3" s="4"/>
      <c r="J3" s="4"/>
      <c r="K3" s="4"/>
      <c r="L3" s="4"/>
      <c r="M3" s="7"/>
    </row>
    <row r="4" spans="1:13" ht="13.5" thickBot="1">
      <c r="A4" s="8"/>
      <c r="B4" s="8"/>
      <c r="C4" s="9"/>
      <c r="D4" s="8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2" t="s">
        <v>14</v>
      </c>
    </row>
    <row r="6" spans="1:13" ht="12.75">
      <c r="A6" s="13">
        <v>1977</v>
      </c>
      <c r="B6" s="14"/>
      <c r="C6" s="14"/>
      <c r="D6" s="15">
        <v>1</v>
      </c>
      <c r="E6" s="15">
        <v>1.028</v>
      </c>
      <c r="F6" s="15">
        <v>1.0629520000000001</v>
      </c>
      <c r="G6" s="15">
        <v>1.0799592320000002</v>
      </c>
      <c r="H6" s="15">
        <v>1.1047982943360002</v>
      </c>
      <c r="I6" s="15">
        <v>1.1390470414604161</v>
      </c>
      <c r="J6" s="15">
        <v>1.1846089231188328</v>
      </c>
      <c r="K6" s="15">
        <v>1.2402855425054178</v>
      </c>
      <c r="L6" s="15">
        <v>1.2762538232380751</v>
      </c>
      <c r="M6" s="16">
        <v>1.3119889302887413</v>
      </c>
    </row>
    <row r="7" spans="1:13" ht="12.75">
      <c r="A7" s="13">
        <v>1978</v>
      </c>
      <c r="B7" s="15">
        <v>1.3618445096397136</v>
      </c>
      <c r="C7" s="15">
        <v>1.4108709119867433</v>
      </c>
      <c r="D7" s="15">
        <v>1.439088330226478</v>
      </c>
      <c r="E7" s="15">
        <v>1.4793828034728196</v>
      </c>
      <c r="F7" s="15">
        <v>1.5222849047735316</v>
      </c>
      <c r="G7" s="15">
        <v>1.5649088821071906</v>
      </c>
      <c r="H7" s="15">
        <v>1.6462841439767646</v>
      </c>
      <c r="I7" s="15">
        <v>1.7022578048719745</v>
      </c>
      <c r="J7" s="15">
        <v>1.739707476579158</v>
      </c>
      <c r="K7" s="15">
        <v>1.7884192859233745</v>
      </c>
      <c r="L7" s="15">
        <v>1.8402834452151526</v>
      </c>
      <c r="M7" s="16">
        <v>1.8936516651263924</v>
      </c>
    </row>
    <row r="8" spans="1:13" ht="12.75">
      <c r="A8" s="13">
        <v>1979</v>
      </c>
      <c r="B8" s="15">
        <v>2.045143798336504</v>
      </c>
      <c r="C8" s="15">
        <v>2.1085432560849355</v>
      </c>
      <c r="D8" s="15">
        <v>2.1907764430722483</v>
      </c>
      <c r="E8" s="15">
        <v>2.2652628421367047</v>
      </c>
      <c r="F8" s="15">
        <v>2.3354859902429426</v>
      </c>
      <c r="G8" s="15">
        <v>2.3821957100478013</v>
      </c>
      <c r="H8" s="15">
        <v>2.5013054955501914</v>
      </c>
      <c r="I8" s="15">
        <v>2.6388772978054518</v>
      </c>
      <c r="J8" s="15">
        <v>2.892209518394775</v>
      </c>
      <c r="K8" s="15">
        <v>3.007897899130566</v>
      </c>
      <c r="L8" s="15">
        <v>3.194387568876661</v>
      </c>
      <c r="M8" s="16">
        <v>3.462716124662301</v>
      </c>
    </row>
    <row r="9" spans="1:13" ht="12.75">
      <c r="A9" s="13">
        <v>1980</v>
      </c>
      <c r="B9" s="15">
        <v>3.6531655115187274</v>
      </c>
      <c r="C9" s="15">
        <v>3.7773731389103644</v>
      </c>
      <c r="D9" s="15">
        <v>3.9360228107446</v>
      </c>
      <c r="E9" s="15">
        <v>4.097399745985128</v>
      </c>
      <c r="F9" s="15">
        <v>4.343243730744236</v>
      </c>
      <c r="G9" s="15">
        <v>4.66464376681931</v>
      </c>
      <c r="H9" s="15">
        <v>4.93985774906165</v>
      </c>
      <c r="I9" s="15">
        <v>5.315286937990335</v>
      </c>
      <c r="J9" s="15">
        <v>5.72456403221559</v>
      </c>
      <c r="K9" s="15">
        <v>6.0680378741485255</v>
      </c>
      <c r="L9" s="15">
        <v>6.480664449590625</v>
      </c>
      <c r="M9" s="16">
        <v>6.8435816587677</v>
      </c>
    </row>
    <row r="10" spans="1:16" ht="12.75">
      <c r="A10" s="13">
        <v>1981</v>
      </c>
      <c r="B10" s="15">
        <v>7.226822231658692</v>
      </c>
      <c r="C10" s="15">
        <v>7.725472965643141</v>
      </c>
      <c r="D10" s="15">
        <v>8.158099451719158</v>
      </c>
      <c r="E10" s="15">
        <v>8.63126921991887</v>
      </c>
      <c r="F10" s="15">
        <v>9.105989027014408</v>
      </c>
      <c r="G10" s="15">
        <v>9.342744741716782</v>
      </c>
      <c r="H10" s="15">
        <v>9.819224723544338</v>
      </c>
      <c r="I10" s="15">
        <v>10.634220375598517</v>
      </c>
      <c r="J10" s="15">
        <v>11.123394512876049</v>
      </c>
      <c r="K10" s="15">
        <v>11.635070660468347</v>
      </c>
      <c r="L10" s="15">
        <v>12.402985324059257</v>
      </c>
      <c r="M10" s="16">
        <v>12.849492795725391</v>
      </c>
      <c r="P10" s="29"/>
    </row>
    <row r="11" spans="1:13" ht="12.75">
      <c r="A11" s="13">
        <v>1982</v>
      </c>
      <c r="B11" s="15">
        <v>13.691134573845403</v>
      </c>
      <c r="C11" s="15">
        <v>14.678265376619654</v>
      </c>
      <c r="D11" s="15">
        <v>15.510523023473988</v>
      </c>
      <c r="E11" s="15">
        <v>16.203843402623274</v>
      </c>
      <c r="F11" s="15">
        <v>17.6135777786515</v>
      </c>
      <c r="G11" s="15">
        <v>18.568233694254413</v>
      </c>
      <c r="H11" s="15">
        <v>20.135392618049487</v>
      </c>
      <c r="I11" s="15">
        <v>21.232771515733184</v>
      </c>
      <c r="J11" s="15">
        <v>21.835782226780005</v>
      </c>
      <c r="K11" s="15">
        <v>22.744150767414048</v>
      </c>
      <c r="L11" s="15">
        <v>23.72214925041285</v>
      </c>
      <c r="M11" s="16">
        <v>25.351860903916215</v>
      </c>
    </row>
    <row r="12" spans="1:13" ht="12.75">
      <c r="A12" s="13">
        <v>1983</v>
      </c>
      <c r="B12" s="15">
        <v>28.64760282142532</v>
      </c>
      <c r="C12" s="15">
        <v>30.122954366728727</v>
      </c>
      <c r="D12" s="15">
        <v>32.83402025973432</v>
      </c>
      <c r="E12" s="15">
        <v>34.83032869152616</v>
      </c>
      <c r="F12" s="15">
        <v>36.77037799964417</v>
      </c>
      <c r="G12" s="15">
        <v>40.12751351101168</v>
      </c>
      <c r="H12" s="15">
        <v>44.641858781000494</v>
      </c>
      <c r="I12" s="15">
        <v>48.64176932777814</v>
      </c>
      <c r="J12" s="15">
        <v>54.731718847615966</v>
      </c>
      <c r="K12" s="15">
        <v>61.332364140638454</v>
      </c>
      <c r="L12" s="15">
        <v>66.57628127466303</v>
      </c>
      <c r="M12" s="16">
        <v>73.19396363336453</v>
      </c>
    </row>
    <row r="13" spans="1:13" ht="12.75">
      <c r="A13" s="13">
        <v>1984</v>
      </c>
      <c r="B13" s="15">
        <v>79.19586865130043</v>
      </c>
      <c r="C13" s="15">
        <v>87.71734411818036</v>
      </c>
      <c r="D13" s="15">
        <v>97.45396931529838</v>
      </c>
      <c r="E13" s="15">
        <v>105.91297385186628</v>
      </c>
      <c r="F13" s="15">
        <v>117.66931394942344</v>
      </c>
      <c r="G13" s="15">
        <v>126.07090296541226</v>
      </c>
      <c r="H13" s="15">
        <v>137.10210697488583</v>
      </c>
      <c r="I13" s="15">
        <v>150.51069303702968</v>
      </c>
      <c r="J13" s="15">
        <v>168.67733368659916</v>
      </c>
      <c r="K13" s="15">
        <v>183.53780678438855</v>
      </c>
      <c r="L13" s="15">
        <v>203.02952186489063</v>
      </c>
      <c r="M13" s="16">
        <v>219.6373367534387</v>
      </c>
    </row>
    <row r="14" spans="1:13" ht="12.75">
      <c r="A14" s="13">
        <v>1985</v>
      </c>
      <c r="B14" s="15">
        <v>242.28194617271822</v>
      </c>
      <c r="C14" s="15">
        <v>277.72779489778685</v>
      </c>
      <c r="D14" s="15">
        <v>303.0843425719548</v>
      </c>
      <c r="E14" s="15">
        <v>320.78446817815694</v>
      </c>
      <c r="F14" s="15">
        <v>345.1961662065147</v>
      </c>
      <c r="G14" s="15">
        <v>372.15598678724353</v>
      </c>
      <c r="H14" s="15">
        <v>429.2819307590854</v>
      </c>
      <c r="I14" s="15">
        <v>490.025323961496</v>
      </c>
      <c r="J14" s="15">
        <v>538.2928183717033</v>
      </c>
      <c r="K14" s="15">
        <v>595.4595156827783</v>
      </c>
      <c r="L14" s="15">
        <v>688.1130163230185</v>
      </c>
      <c r="M14" s="16">
        <v>787.6141584833271</v>
      </c>
    </row>
    <row r="15" spans="1:13" ht="12.75">
      <c r="A15" s="13">
        <v>1986</v>
      </c>
      <c r="B15" s="15">
        <v>872.5189647678299</v>
      </c>
      <c r="C15" s="15">
        <v>1011.7729915447757</v>
      </c>
      <c r="D15" s="15">
        <v>1048.8038830353144</v>
      </c>
      <c r="E15" s="15">
        <v>1056.4601513814723</v>
      </c>
      <c r="F15" s="15">
        <v>1058.2561336388208</v>
      </c>
      <c r="G15" s="15">
        <v>1061.2192508130095</v>
      </c>
      <c r="H15" s="15">
        <v>1077.6681492006112</v>
      </c>
      <c r="I15" s="15">
        <v>1108.5972250826687</v>
      </c>
      <c r="J15" s="15">
        <v>1121.0135140035948</v>
      </c>
      <c r="K15" s="15">
        <v>1154.5318180723023</v>
      </c>
      <c r="L15" s="15">
        <v>1203.9457798857968</v>
      </c>
      <c r="M15" s="16">
        <v>1291.3522435055056</v>
      </c>
    </row>
    <row r="16" spans="1:13" ht="12.75">
      <c r="A16" s="13">
        <v>1987</v>
      </c>
      <c r="B16" s="15">
        <v>1413.2558952924253</v>
      </c>
      <c r="C16" s="15">
        <v>1610.687743864777</v>
      </c>
      <c r="D16" s="15">
        <v>1828.130589286522</v>
      </c>
      <c r="E16" s="15">
        <v>2193.573894084898</v>
      </c>
      <c r="F16" s="15">
        <v>2691.295810652761</v>
      </c>
      <c r="G16" s="15">
        <v>3102.7949401015676</v>
      </c>
      <c r="H16" s="15">
        <v>3352.2596532857337</v>
      </c>
      <c r="I16" s="15">
        <v>3586.917829015735</v>
      </c>
      <c r="J16" s="15">
        <v>3901.849214403317</v>
      </c>
      <c r="K16" s="15">
        <v>4306.080793015501</v>
      </c>
      <c r="L16" s="15">
        <v>4980.84365328103</v>
      </c>
      <c r="M16" s="16">
        <v>5570.575541829505</v>
      </c>
    </row>
    <row r="17" spans="1:13" ht="12.75">
      <c r="A17" s="13">
        <v>1988</v>
      </c>
      <c r="B17" s="15">
        <v>6522.586901928167</v>
      </c>
      <c r="C17" s="15">
        <v>7431.835516056954</v>
      </c>
      <c r="D17" s="15">
        <v>8603.09279338753</v>
      </c>
      <c r="E17" s="15">
        <v>10461.360836759237</v>
      </c>
      <c r="F17" s="15">
        <v>12119.486529385575</v>
      </c>
      <c r="G17" s="15">
        <v>14191.91872591051</v>
      </c>
      <c r="H17" s="15">
        <v>17359.554985533734</v>
      </c>
      <c r="I17" s="15">
        <v>20897.43229158551</v>
      </c>
      <c r="J17" s="15">
        <v>25751.90581292082</v>
      </c>
      <c r="K17" s="15">
        <v>33276.612691456285</v>
      </c>
      <c r="L17" s="15">
        <v>42254.642795611195</v>
      </c>
      <c r="M17" s="16">
        <v>54554.96931341362</v>
      </c>
    </row>
    <row r="18" spans="1:13" ht="12.75">
      <c r="A18" s="13">
        <v>1989</v>
      </c>
      <c r="B18" s="15">
        <v>78313.65844940527</v>
      </c>
      <c r="C18" s="15">
        <v>88666.72409641666</v>
      </c>
      <c r="D18" s="15">
        <v>97125.5295752148</v>
      </c>
      <c r="E18" s="15">
        <v>107508.24868680525</v>
      </c>
      <c r="F18" s="15">
        <v>122935.68237336181</v>
      </c>
      <c r="G18" s="15">
        <v>162275.1007328376</v>
      </c>
      <c r="H18" s="15">
        <v>207809.49399847182</v>
      </c>
      <c r="I18" s="15">
        <v>282226.0737993246</v>
      </c>
      <c r="J18" s="15">
        <v>378267.60671323474</v>
      </c>
      <c r="K18" s="15">
        <v>507067.72679909115</v>
      </c>
      <c r="L18" s="15">
        <v>766280.7487387866</v>
      </c>
      <c r="M18" s="16">
        <v>1184593.4094752902</v>
      </c>
    </row>
    <row r="19" spans="1:13" ht="12.75">
      <c r="A19" s="13">
        <v>1990</v>
      </c>
      <c r="B19" s="15">
        <v>1931124.1761266182</v>
      </c>
      <c r="C19" s="15">
        <v>3872290.1979690944</v>
      </c>
      <c r="D19" s="15">
        <v>6562757.427518021</v>
      </c>
      <c r="E19" s="15">
        <v>7408696.859925094</v>
      </c>
      <c r="F19" s="15">
        <v>8218467.426714908</v>
      </c>
      <c r="G19" s="15">
        <v>9751211.60179724</v>
      </c>
      <c r="H19" s="15">
        <v>10918431.630532369</v>
      </c>
      <c r="I19" s="15">
        <v>12238470.014663732</v>
      </c>
      <c r="J19" s="15">
        <v>14520944.672398519</v>
      </c>
      <c r="K19" s="15">
        <v>16401407.007474126</v>
      </c>
      <c r="L19" s="15">
        <v>18884580.028405707</v>
      </c>
      <c r="M19" s="16">
        <v>21766366.94074042</v>
      </c>
    </row>
    <row r="20" spans="1:13" ht="12.75">
      <c r="A20" s="13">
        <v>1991</v>
      </c>
      <c r="B20" s="15">
        <v>26241531.983756654</v>
      </c>
      <c r="C20" s="15">
        <v>32229849.58244992</v>
      </c>
      <c r="D20" s="15">
        <v>36284364.659922116</v>
      </c>
      <c r="E20" s="15">
        <v>38621077.7440211</v>
      </c>
      <c r="F20" s="15">
        <v>40250887.224818796</v>
      </c>
      <c r="G20" s="15">
        <v>45085018.78051954</v>
      </c>
      <c r="H20" s="15">
        <v>51270683.357206814</v>
      </c>
      <c r="I20" s="15">
        <v>58735694.854016125</v>
      </c>
      <c r="J20" s="15">
        <v>68620912.29794703</v>
      </c>
      <c r="K20" s="15">
        <v>85151690.07052249</v>
      </c>
      <c r="L20" s="15">
        <v>107469948.03800642</v>
      </c>
      <c r="M20" s="16">
        <v>129662492.30785477</v>
      </c>
    </row>
    <row r="21" spans="1:13" ht="12.75">
      <c r="A21" s="13">
        <v>1992</v>
      </c>
      <c r="B21" s="15">
        <v>170285751.14790565</v>
      </c>
      <c r="C21" s="15">
        <v>212124960.20494607</v>
      </c>
      <c r="D21" s="15">
        <v>251007465.4105127</v>
      </c>
      <c r="E21" s="15">
        <v>304647760.7687392</v>
      </c>
      <c r="F21" s="15">
        <v>375234646.9388561</v>
      </c>
      <c r="G21" s="15">
        <v>446791894.1100959</v>
      </c>
      <c r="H21" s="15">
        <v>550894405.4377482</v>
      </c>
      <c r="I21" s="15">
        <v>682337810.5751948</v>
      </c>
      <c r="J21" s="15">
        <v>865613746.4956921</v>
      </c>
      <c r="K21" s="15">
        <v>1118199837.7231352</v>
      </c>
      <c r="L21" s="15">
        <v>1364315622.0059972</v>
      </c>
      <c r="M21" s="16">
        <v>1757920678.9547274</v>
      </c>
    </row>
    <row r="22" spans="1:13" ht="12.75">
      <c r="A22" s="13">
        <v>1993</v>
      </c>
      <c r="B22" s="15">
        <v>2268772428.258971</v>
      </c>
      <c r="C22" s="15">
        <v>2802841457.871133</v>
      </c>
      <c r="D22" s="15">
        <v>3649579862.294002</v>
      </c>
      <c r="E22" s="15">
        <v>4680586173.392057</v>
      </c>
      <c r="F22" s="15">
        <v>6095059314.9911375</v>
      </c>
      <c r="G22" s="15">
        <v>8032678671.226819</v>
      </c>
      <c r="H22" s="15">
        <v>10505940434.097555</v>
      </c>
      <c r="I22" s="15">
        <v>14111579191.079836</v>
      </c>
      <c r="J22" s="15">
        <v>18950439695.70111</v>
      </c>
      <c r="K22" s="15">
        <v>25899565932.11471</v>
      </c>
      <c r="L22" s="15">
        <v>35316648105.031624</v>
      </c>
      <c r="M22" s="16">
        <v>49390332374.88672</v>
      </c>
    </row>
    <row r="23" spans="1:13" ht="12.75">
      <c r="A23" s="13">
        <v>1994</v>
      </c>
      <c r="B23" s="15">
        <v>70228113603.85143</v>
      </c>
      <c r="C23" s="15">
        <v>97652191966.15541</v>
      </c>
      <c r="D23" s="15">
        <v>145335757303.22906</v>
      </c>
      <c r="E23" s="15">
        <v>205301290766.54135</v>
      </c>
      <c r="F23" s="15">
        <v>284034335775.50995</v>
      </c>
      <c r="G23" s="15">
        <v>437299263359.97516</v>
      </c>
      <c r="H23" s="15">
        <v>480941729843.3007</v>
      </c>
      <c r="I23" s="15">
        <v>495899017641.4273</v>
      </c>
      <c r="J23" s="15">
        <v>505717818190.7276</v>
      </c>
      <c r="K23" s="15">
        <v>514264449318.1509</v>
      </c>
      <c r="L23" s="15">
        <v>523469782960.9458</v>
      </c>
      <c r="M23" s="16">
        <v>532839892075.9467</v>
      </c>
    </row>
    <row r="24" spans="1:13" ht="12.75">
      <c r="A24" s="13">
        <v>1995</v>
      </c>
      <c r="B24" s="15">
        <v>539393822748.48083</v>
      </c>
      <c r="C24" s="15">
        <v>546783518120.1351</v>
      </c>
      <c r="D24" s="15">
        <v>558101936945.2218</v>
      </c>
      <c r="E24" s="15">
        <v>566361845612.0111</v>
      </c>
      <c r="F24" s="15">
        <v>586807508238.6047</v>
      </c>
      <c r="G24" s="15">
        <v>605350625498.9447</v>
      </c>
      <c r="H24" s="15">
        <v>619455295073.0701</v>
      </c>
      <c r="I24" s="15">
        <v>631348836738.473</v>
      </c>
      <c r="J24" s="15">
        <v>639114427430.3562</v>
      </c>
      <c r="K24" s="15">
        <v>647039446330.4926</v>
      </c>
      <c r="L24" s="15">
        <v>662503689097.7914</v>
      </c>
      <c r="M24" s="16">
        <v>683107553828.7327</v>
      </c>
    </row>
    <row r="25" spans="1:13" ht="12.75">
      <c r="A25" s="13" t="s">
        <v>15</v>
      </c>
      <c r="B25" s="15">
        <v>689392143323.957</v>
      </c>
      <c r="C25" s="15">
        <v>691529258968.2614</v>
      </c>
      <c r="D25" s="15">
        <v>696369963781.0393</v>
      </c>
      <c r="E25" s="15">
        <v>703264026422.4716</v>
      </c>
      <c r="F25" s="15">
        <v>708608833023.2823</v>
      </c>
      <c r="G25" s="15">
        <v>716899556369.6548</v>
      </c>
      <c r="H25" s="15">
        <v>723853482066.4404</v>
      </c>
      <c r="I25" s="15">
        <v>729933851315.7985</v>
      </c>
      <c r="J25" s="15">
        <v>730371811626.5879</v>
      </c>
      <c r="K25" s="15">
        <v>734534930952.8595</v>
      </c>
      <c r="L25" s="15">
        <v>738795233552.3861</v>
      </c>
      <c r="M25" s="16">
        <v>743745161617.187</v>
      </c>
    </row>
    <row r="26" spans="1:13" ht="12.75">
      <c r="A26" s="13">
        <v>1997</v>
      </c>
      <c r="B26" s="15">
        <v>748653879683.8604</v>
      </c>
      <c r="C26" s="15">
        <v>749028206623.7023</v>
      </c>
      <c r="D26" s="15">
        <v>750900777140.2615</v>
      </c>
      <c r="E26" s="15">
        <v>755030731414.533</v>
      </c>
      <c r="F26" s="15">
        <v>768394775360.5702</v>
      </c>
      <c r="G26" s="15">
        <v>771468354462.0125</v>
      </c>
      <c r="H26" s="15">
        <v>774091346867.1833</v>
      </c>
      <c r="I26" s="15">
        <v>772852800712.1959</v>
      </c>
      <c r="J26" s="15">
        <v>773239227112.552</v>
      </c>
      <c r="K26" s="15">
        <v>773084579267.1295</v>
      </c>
      <c r="L26" s="15">
        <v>774708056883.5905</v>
      </c>
      <c r="M26" s="16">
        <v>778659067973.6969</v>
      </c>
    </row>
    <row r="27" spans="1:13" ht="12.75">
      <c r="A27" s="13">
        <v>1998</v>
      </c>
      <c r="B27" s="15">
        <v>783097424661.147</v>
      </c>
      <c r="C27" s="15">
        <v>787326150754.3173</v>
      </c>
      <c r="D27" s="15">
        <v>786617557218.6383</v>
      </c>
      <c r="E27" s="15">
        <v>791101277294.7845</v>
      </c>
      <c r="F27" s="15">
        <v>795135893808.988</v>
      </c>
      <c r="G27" s="15">
        <v>796090056881.5588</v>
      </c>
      <c r="H27" s="15">
        <v>796249274892.9352</v>
      </c>
      <c r="I27" s="15">
        <v>789640405911.3239</v>
      </c>
      <c r="J27" s="15">
        <v>786087024084.7229</v>
      </c>
      <c r="K27" s="15">
        <v>786637285001.5822</v>
      </c>
      <c r="L27" s="15">
        <v>785850647716.5807</v>
      </c>
      <c r="M27" s="16">
        <v>787972444465.4154</v>
      </c>
    </row>
    <row r="28" spans="1:13" ht="12.75">
      <c r="A28" s="13">
        <v>1999</v>
      </c>
      <c r="B28" s="15">
        <v>789311997621.0066</v>
      </c>
      <c r="C28" s="15">
        <v>797205117597.2167</v>
      </c>
      <c r="D28" s="15">
        <v>802944994443.9167</v>
      </c>
      <c r="E28" s="15">
        <v>810412382892.2452</v>
      </c>
      <c r="F28" s="15">
        <v>811628001466.5836</v>
      </c>
      <c r="G28" s="15">
        <v>817390560276.9962</v>
      </c>
      <c r="H28" s="15">
        <v>827771420392.514</v>
      </c>
      <c r="I28" s="15">
        <v>830916951790.0056</v>
      </c>
      <c r="J28" s="15">
        <v>834656078073.0605</v>
      </c>
      <c r="K28" s="15">
        <v>844922347833.3591</v>
      </c>
      <c r="L28" s="15">
        <v>853709540250.826</v>
      </c>
      <c r="M28" s="16">
        <v>859087910354.4062</v>
      </c>
    </row>
    <row r="29" spans="1:13" ht="12.75">
      <c r="A29" s="13">
        <v>2000</v>
      </c>
      <c r="B29" s="15">
        <v>864070620234.4618</v>
      </c>
      <c r="C29" s="15">
        <v>866317203847.0715</v>
      </c>
      <c r="D29" s="15">
        <v>866577099008.2256</v>
      </c>
      <c r="E29" s="15">
        <v>871083299923.0682</v>
      </c>
      <c r="F29" s="15">
        <v>878835941292.3834</v>
      </c>
      <c r="G29" s="15">
        <v>883757422563.6208</v>
      </c>
      <c r="H29" s="15">
        <v>892771748273.7698</v>
      </c>
      <c r="I29" s="15">
        <v>901967297280.9896</v>
      </c>
      <c r="J29" s="15">
        <v>907198707605.2194</v>
      </c>
      <c r="K29" s="15">
        <v>910011023598.7957</v>
      </c>
      <c r="L29" s="15">
        <v>912741056669.5919</v>
      </c>
      <c r="M29" s="16">
        <v>918582599432.2772</v>
      </c>
    </row>
    <row r="30" spans="1:13" ht="12.75">
      <c r="A30" s="17">
        <v>2001</v>
      </c>
      <c r="B30" s="18">
        <v>922165071570.0631</v>
      </c>
      <c r="C30" s="18">
        <v>922072855062.906</v>
      </c>
      <c r="D30" s="18">
        <v>923179342488.9816</v>
      </c>
      <c r="E30" s="18">
        <v>933888222861.8538</v>
      </c>
      <c r="F30" s="18">
        <v>942013050400.7521</v>
      </c>
      <c r="G30" s="18">
        <v>945875303907.3951</v>
      </c>
      <c r="H30" s="18">
        <v>951834318322.0117</v>
      </c>
      <c r="I30" s="18">
        <v>958116424822.9369</v>
      </c>
      <c r="J30" s="18">
        <v>969709633563.2944</v>
      </c>
      <c r="K30" s="18">
        <v>978146107375.2953</v>
      </c>
      <c r="L30" s="18">
        <v>990275119106.7489</v>
      </c>
      <c r="M30" s="16">
        <v>992453724368.7837</v>
      </c>
    </row>
    <row r="31" spans="1:13" ht="12.75">
      <c r="A31" s="13">
        <v>2002</v>
      </c>
      <c r="B31" s="15">
        <v>998904673577.1808</v>
      </c>
      <c r="C31" s="15">
        <v>996707083295.311</v>
      </c>
      <c r="D31" s="15">
        <v>1001889960128.4468</v>
      </c>
      <c r="E31" s="15">
        <v>1008302055873.2688</v>
      </c>
      <c r="F31" s="15">
        <v>1014452698414.0957</v>
      </c>
      <c r="G31" s="15">
        <v>1018713399747.4349</v>
      </c>
      <c r="H31" s="15">
        <v>1026251878905.566</v>
      </c>
      <c r="I31" s="15">
        <v>1035898646567.2784</v>
      </c>
      <c r="J31" s="15">
        <v>1045636093845.011</v>
      </c>
      <c r="K31" s="15">
        <v>1058288290580.5356</v>
      </c>
      <c r="L31" s="15">
        <v>1083581380725.4105</v>
      </c>
      <c r="M31" s="16">
        <v>1102002264197.7424</v>
      </c>
    </row>
    <row r="32" spans="1:13" ht="12.75">
      <c r="A32" s="13">
        <v>2003</v>
      </c>
      <c r="B32" s="15">
        <v>1124813711066.64</v>
      </c>
      <c r="C32" s="15">
        <v>1139436289310.502</v>
      </c>
      <c r="D32" s="15">
        <v>1149463328656.4343</v>
      </c>
      <c r="E32" s="15">
        <v>1164291405596.1023</v>
      </c>
      <c r="F32" s="15">
        <v>1176749323635.9805</v>
      </c>
      <c r="G32" s="15">
        <v>1181220971065.797</v>
      </c>
      <c r="H32" s="15">
        <v>1186182099144.2734</v>
      </c>
      <c r="I32" s="15">
        <v>1192587482479.6526</v>
      </c>
      <c r="J32" s="15">
        <v>1205825203535.1768</v>
      </c>
      <c r="K32" s="15">
        <v>1209322096625.429</v>
      </c>
      <c r="L32" s="15">
        <v>1214280317221.593</v>
      </c>
      <c r="M32" s="16">
        <v>1219258866522.2017</v>
      </c>
    </row>
    <row r="33" spans="1:13" ht="12.75">
      <c r="A33" s="13">
        <v>2004</v>
      </c>
      <c r="B33" s="15">
        <v>1230232196320.9016</v>
      </c>
      <c r="C33" s="15">
        <v>1233799869690.2324</v>
      </c>
      <c r="D33" s="15">
        <v>1242929988725.9402</v>
      </c>
      <c r="E33" s="15">
        <v>1249890396662.8054</v>
      </c>
      <c r="F33" s="15">
        <v>1258389651360.1123</v>
      </c>
      <c r="G33" s="15">
        <v>1267324217884.7693</v>
      </c>
      <c r="H33" s="15">
        <v>1275688557722.8086</v>
      </c>
      <c r="I33" s="15">
        <v>1281429156232.5613</v>
      </c>
      <c r="J33" s="15">
        <v>1288861445338.7102</v>
      </c>
      <c r="K33" s="15">
        <v>1291181395940.3198</v>
      </c>
      <c r="L33" s="15">
        <v>1302156437805.8125</v>
      </c>
      <c r="M33" s="16">
        <v>1310360023363.989</v>
      </c>
    </row>
    <row r="34" spans="1:13" ht="12.75">
      <c r="A34" s="13">
        <v>2005</v>
      </c>
      <c r="B34" s="15">
        <v>1320711867548.5645</v>
      </c>
      <c r="C34" s="15">
        <v>1324806074337.965</v>
      </c>
      <c r="D34" s="15">
        <v>1330370259850.1846</v>
      </c>
      <c r="E34" s="15">
        <v>1336489963045.4954</v>
      </c>
      <c r="F34" s="15">
        <v>1350122160668.5593</v>
      </c>
      <c r="G34" s="15">
        <v>1353902502718.4312</v>
      </c>
      <c r="H34" s="15">
        <v>1352142429464.8972</v>
      </c>
      <c r="I34" s="15">
        <v>1354035428866.1482</v>
      </c>
      <c r="J34" s="15">
        <v>1363107466239.5515</v>
      </c>
      <c r="K34" s="15">
        <v>1377965337621.5627</v>
      </c>
      <c r="L34" s="15">
        <v>1384717367775.9082</v>
      </c>
      <c r="M34" s="16">
        <v>1392194841561.8982</v>
      </c>
    </row>
    <row r="35" spans="1:13" ht="12.75">
      <c r="A35" s="13">
        <v>2006</v>
      </c>
      <c r="B35" s="15">
        <v>1402079424936.9875</v>
      </c>
      <c r="C35" s="15">
        <v>1406706287039.2795</v>
      </c>
      <c r="D35" s="15">
        <v>1414583842246.6997</v>
      </c>
      <c r="E35" s="15">
        <v>1421090927921.0344</v>
      </c>
      <c r="F35" s="15">
        <v>1429475364395.7686</v>
      </c>
      <c r="G35" s="15">
        <v>1432763157733.8787</v>
      </c>
      <c r="H35" s="15">
        <v>1429181249839.544</v>
      </c>
      <c r="I35" s="15">
        <v>1428466659214.624</v>
      </c>
      <c r="J35" s="15">
        <v>1433180599190.0322</v>
      </c>
      <c r="K35" s="15">
        <v>1434900415909.0603</v>
      </c>
      <c r="L35" s="15">
        <v>1439635587281.5603</v>
      </c>
      <c r="M35" s="16">
        <f>L35*(0.23+100)/100</f>
        <v>1442946749132.3079</v>
      </c>
    </row>
    <row r="36" spans="1:13" ht="12.75">
      <c r="A36" s="17">
        <v>2007</v>
      </c>
      <c r="B36" s="18">
        <v>1460550699471.722</v>
      </c>
      <c r="C36" s="18">
        <v>1462157305241.1409</v>
      </c>
      <c r="D36" s="18">
        <v>1466105129965.292</v>
      </c>
      <c r="E36" s="18">
        <v>1463759361757.3474</v>
      </c>
      <c r="F36" s="18">
        <v>1467272384225.565</v>
      </c>
      <c r="G36" s="18">
        <f>F36*(0.22+100)/100</f>
        <v>1470500383470.8613</v>
      </c>
      <c r="H36" s="18">
        <v>1473588434276.15</v>
      </c>
      <c r="I36" s="18">
        <v>1479924864543.5376</v>
      </c>
      <c r="J36" s="18">
        <v>1480220849516.4463</v>
      </c>
      <c r="K36" s="18">
        <v>1483181291215.4795</v>
      </c>
      <c r="L36" s="18">
        <v>1490597197671.557</v>
      </c>
      <c r="M36" s="19">
        <v>1502671034972.6965</v>
      </c>
    </row>
    <row r="37" spans="1:13" ht="12.75">
      <c r="A37" s="17">
        <v>2008</v>
      </c>
      <c r="B37" s="18">
        <v>1514842670355.9753</v>
      </c>
      <c r="C37" s="18">
        <v>1521962430906.6482</v>
      </c>
      <c r="D37" s="18">
        <v>1529876635547.3628</v>
      </c>
      <c r="E37" s="18">
        <v>1539667846014.866</v>
      </c>
      <c r="F37" s="18">
        <v>1546596351321.9329</v>
      </c>
      <c r="G37" s="18">
        <v>1557422525781.1865</v>
      </c>
      <c r="H37" s="18">
        <v>1562406277863.6863</v>
      </c>
      <c r="I37" s="18">
        <v>1564593646652.6953</v>
      </c>
      <c r="J37" s="18">
        <v>1567566374581.3352</v>
      </c>
      <c r="K37" s="18">
        <v>1573523126804.7441</v>
      </c>
      <c r="L37" s="18">
        <v>1576512820745.673</v>
      </c>
      <c r="M37" s="19">
        <v>1582345918182.4321</v>
      </c>
    </row>
    <row r="38" spans="1:13" ht="12.75">
      <c r="A38" s="24">
        <v>2009</v>
      </c>
      <c r="B38" s="25">
        <v>1599277019506.9841</v>
      </c>
      <c r="C38" s="25">
        <v>1605034416777.2095</v>
      </c>
      <c r="D38" s="25">
        <v>1609849520027.541</v>
      </c>
      <c r="E38" s="25">
        <v>1610654444787.5547</v>
      </c>
      <c r="F38" s="25">
        <v>1614036819121.6084</v>
      </c>
      <c r="G38" s="25">
        <v>1619363140624.7097</v>
      </c>
      <c r="H38" s="25">
        <v>1618067650112.21</v>
      </c>
      <c r="I38" s="25">
        <v>1625348954537.715</v>
      </c>
      <c r="J38" s="25">
        <v>1623886140478.6309</v>
      </c>
      <c r="K38" s="25">
        <v>1627783467215.7793</v>
      </c>
      <c r="L38" s="25">
        <v>1628922915642.8303</v>
      </c>
      <c r="M38" s="26">
        <v>1630063161683.7803</v>
      </c>
    </row>
    <row r="39" spans="1:13" ht="12.75">
      <c r="A39" s="30">
        <v>2010</v>
      </c>
      <c r="B39" s="27">
        <v>1648319869094.6387</v>
      </c>
      <c r="C39" s="27">
        <v>1659033948243.7542</v>
      </c>
      <c r="D39" s="27">
        <v>1664674663667.7832</v>
      </c>
      <c r="E39" s="27">
        <v>1674496244183.423</v>
      </c>
      <c r="F39" s="27">
        <v>1682701275779.9219</v>
      </c>
      <c r="G39" s="27">
        <v>1679167603100.7842</v>
      </c>
      <c r="H39" s="27">
        <v>1673626350010.5515</v>
      </c>
      <c r="I39" s="27">
        <v>1673793712645.55</v>
      </c>
      <c r="J39" s="27">
        <v>1672789436417.963</v>
      </c>
      <c r="K39" s="27">
        <v>1681153383600.0527</v>
      </c>
      <c r="L39" s="27">
        <v>1696115648714.093</v>
      </c>
      <c r="M39" s="28">
        <v>1700695160965.6208</v>
      </c>
    </row>
    <row r="40" spans="1:13" ht="12.75">
      <c r="A40" s="30">
        <v>2011</v>
      </c>
      <c r="B40" s="27">
        <v>1725355240799.62</v>
      </c>
      <c r="C40" s="27">
        <v>1726735524992.26</v>
      </c>
      <c r="D40" s="27">
        <v>1735887223274.7212</v>
      </c>
      <c r="E40" s="27">
        <v>1745261014280.4</v>
      </c>
      <c r="F40" s="27">
        <v>1747006275294.6804</v>
      </c>
      <c r="G40" s="27">
        <v>1745608670274.4446</v>
      </c>
      <c r="H40" s="27">
        <v>1754162152758.79</v>
      </c>
      <c r="I40" s="32">
        <v>1754512985189.3418</v>
      </c>
      <c r="J40" s="27">
        <f>I40*(1.05+100)/100</f>
        <v>1772935371533.8296</v>
      </c>
      <c r="K40" s="27">
        <v>1767616565419.228</v>
      </c>
      <c r="L40" s="27">
        <v>1775394078307.0725</v>
      </c>
      <c r="M40" s="28">
        <v>1780187642318.5015</v>
      </c>
    </row>
    <row r="41" spans="1:13" ht="12.75">
      <c r="A41" s="45">
        <v>2012</v>
      </c>
      <c r="B41" s="46">
        <v>1784994148952.76</v>
      </c>
      <c r="C41" s="47">
        <v>1793562120867.7346</v>
      </c>
      <c r="D41" s="25">
        <v>1802171219047.8997</v>
      </c>
      <c r="E41" s="25">
        <v>1822535753823.14</v>
      </c>
      <c r="F41" s="25">
        <v>1838938575607.5479</v>
      </c>
      <c r="G41" s="48">
        <v>1839858044895.35</v>
      </c>
      <c r="H41" s="49">
        <v>1843721746789.63</v>
      </c>
      <c r="I41" s="25">
        <v>1852755983348.9</v>
      </c>
      <c r="J41" s="27">
        <v>1864984172839</v>
      </c>
      <c r="K41" s="25">
        <f>J41*(0.65+100)/100</f>
        <v>1877106569962.4539</v>
      </c>
      <c r="L41" s="50">
        <f>K41*(0.53+100)/100</f>
        <v>1887055234783.255</v>
      </c>
      <c r="M41" s="44">
        <f>L41*(0.45+100)/100</f>
        <v>1895546983339.7798</v>
      </c>
    </row>
    <row r="42" spans="1:13" ht="12.75">
      <c r="A42" s="51">
        <v>2013</v>
      </c>
      <c r="B42" s="52">
        <f>M41*(1.33+100)/100</f>
        <v>1920757758218.1987</v>
      </c>
      <c r="C42" s="53">
        <f>B42*(0.26+100)/100</f>
        <v>1925751728389.5662</v>
      </c>
      <c r="D42" s="27">
        <f>B42*(0.36+100)/100</f>
        <v>1927672486147.7844</v>
      </c>
      <c r="E42" s="27">
        <f>D42*(0.56+100)/100</f>
        <v>1938467452070.2122</v>
      </c>
      <c r="F42" s="27">
        <f>E42*(-0.01+100)/100</f>
        <v>1938273605325.005</v>
      </c>
      <c r="G42" s="54">
        <f>F42*(0.26+100)/100</f>
        <v>1943313116698.85</v>
      </c>
      <c r="H42" s="52">
        <v>1952058025724</v>
      </c>
      <c r="I42" s="32">
        <v>1954205289552.3</v>
      </c>
      <c r="J42" s="32">
        <v>1953423607436.479</v>
      </c>
      <c r="K42" s="32">
        <v>1957330454651.35</v>
      </c>
      <c r="L42" s="53">
        <v>1966334174742.7463</v>
      </c>
      <c r="M42" s="55">
        <v>1986587416742.6</v>
      </c>
    </row>
    <row r="43" spans="1:13" ht="12.75">
      <c r="A43" s="51">
        <v>2014</v>
      </c>
      <c r="B43" s="58">
        <v>2013803664351.97</v>
      </c>
      <c r="C43" s="59">
        <v>2021254737910.07</v>
      </c>
      <c r="D43" s="61">
        <v>2031967388020.99</v>
      </c>
      <c r="E43" s="62">
        <v>2039892060834.272</v>
      </c>
      <c r="F43" s="62">
        <v>2049683542726.2766</v>
      </c>
      <c r="G43" s="62">
        <v>2064441264233.9055</v>
      </c>
      <c r="H43" s="63">
        <v>2068776590888.7966</v>
      </c>
      <c r="I43" s="61">
        <v>2073534777047.8408</v>
      </c>
      <c r="J43" s="64">
        <f>I43*(0.63+100)/100</f>
        <v>2086598046143.2422</v>
      </c>
      <c r="K43" s="58">
        <f>J43*(0.24+100)/100</f>
        <v>2091605881453.9858</v>
      </c>
      <c r="L43" s="65">
        <f>K43*(0.42+100)/100</f>
        <v>2100390626156.0925</v>
      </c>
      <c r="M43" s="66">
        <v>2110682540224.257</v>
      </c>
    </row>
    <row r="44" spans="1:13" ht="12.75">
      <c r="A44" s="51">
        <v>2015</v>
      </c>
      <c r="B44" s="32">
        <v>2145508802137.9575</v>
      </c>
      <c r="C44" s="59">
        <v>2169538500721.9028</v>
      </c>
      <c r="D44" s="62">
        <v>2184508316376.884</v>
      </c>
      <c r="E44" s="62">
        <v>2201765932076.2617</v>
      </c>
      <c r="F44" s="32">
        <v>2215857234041.55</v>
      </c>
      <c r="G44" s="62">
        <v>2223612734360.695</v>
      </c>
      <c r="H44" s="59">
        <v>2263860124852.6235</v>
      </c>
      <c r="I44" s="61">
        <v>2251861666190.905</v>
      </c>
      <c r="J44" s="69">
        <v>2259968368189.192</v>
      </c>
      <c r="K44" s="62">
        <v>2272398194214.2324</v>
      </c>
      <c r="L44" s="70">
        <v>2315346520084.8813</v>
      </c>
      <c r="M44" s="71">
        <v>2336647708069.662</v>
      </c>
    </row>
    <row r="45" spans="1:13" ht="12.75">
      <c r="A45" s="51">
        <v>2016</v>
      </c>
      <c r="B45" s="32">
        <v>2375202395252.8115</v>
      </c>
      <c r="C45" s="59">
        <v>2393966494175.3086</v>
      </c>
      <c r="D45" s="62">
        <v>2391093734382.2983</v>
      </c>
      <c r="E45" s="62">
        <v>2414765562352.683</v>
      </c>
      <c r="F45" s="32">
        <v>2442052413207.2686</v>
      </c>
      <c r="G45" s="62">
        <v>2457437343410.4746</v>
      </c>
      <c r="H45" s="59">
        <v>2462106474362.9546</v>
      </c>
      <c r="I45" s="61">
        <v>2482295747452.7305</v>
      </c>
      <c r="J45" s="69">
        <v>2497189521937.447</v>
      </c>
      <c r="K45" s="62">
        <v>2508676593738.359</v>
      </c>
      <c r="L45" s="70">
        <v>2541289389456.9575</v>
      </c>
      <c r="M45" s="71">
        <v>2546371968235.8716</v>
      </c>
    </row>
    <row r="46" spans="1:13" ht="12.75">
      <c r="A46" s="51">
        <v>2017</v>
      </c>
      <c r="B46" s="32">
        <v>2564196572013.523</v>
      </c>
      <c r="C46" s="59">
        <v>2587274341161.6445</v>
      </c>
      <c r="D46" s="62">
        <v>2607972535890.9375</v>
      </c>
      <c r="E46" s="62">
        <v>2602756590819.156</v>
      </c>
      <c r="F46" s="32">
        <v>2615770373773.2515</v>
      </c>
      <c r="G46" s="62">
        <v>2639312307137.211</v>
      </c>
      <c r="H46" s="59">
        <v>2652508868672.897</v>
      </c>
      <c r="I46" s="61">
        <v>2679033957359.626</v>
      </c>
      <c r="J46" s="69">
        <v>2673675889444.9067</v>
      </c>
      <c r="K46" s="62">
        <v>2692658988259.9653</v>
      </c>
      <c r="L46" s="70">
        <v>2699659901629.4414</v>
      </c>
      <c r="M46" s="71">
        <v>2692370819895.042</v>
      </c>
    </row>
    <row r="47" spans="1:13" ht="12.75">
      <c r="A47" s="51">
        <v>2018</v>
      </c>
      <c r="B47" s="32">
        <v>2705563436912.53</v>
      </c>
      <c r="C47" s="32">
        <v>2716656247003.87</v>
      </c>
      <c r="D47" s="32">
        <v>2727251206367.18</v>
      </c>
      <c r="E47" s="32">
        <v>2722069429075.09</v>
      </c>
      <c r="F47" s="32">
        <v>2741940535907.33</v>
      </c>
      <c r="G47" s="32">
        <v>2757569596962.01</v>
      </c>
      <c r="H47" s="32">
        <v>2759775652639.58</v>
      </c>
      <c r="I47" s="32">
        <v>2775230396294.36</v>
      </c>
      <c r="J47" s="32">
        <v>2782723518364.35</v>
      </c>
      <c r="K47" s="32">
        <v>2783474853714.31</v>
      </c>
      <c r="L47" s="32">
        <v>2777072861550.77</v>
      </c>
      <c r="M47" s="72">
        <v>2797623200726.24</v>
      </c>
    </row>
    <row r="48" spans="1:13" ht="12.75">
      <c r="A48" s="51">
        <v>2019</v>
      </c>
      <c r="B48" s="32">
        <v>2797343438406.1675</v>
      </c>
      <c r="C48" s="32">
        <v>2811609889942.039</v>
      </c>
      <c r="D48" s="32">
        <v>2844505725654.3613</v>
      </c>
      <c r="E48" s="32">
        <v>2861857210580.853</v>
      </c>
      <c r="F48" s="32">
        <v>2867867110723.0723</v>
      </c>
      <c r="G48" s="32">
        <v>2872742484811.3013</v>
      </c>
      <c r="H48" s="32">
        <v>2873029759059.7827</v>
      </c>
      <c r="I48" s="32">
        <v>2875902788818.8423</v>
      </c>
      <c r="J48" s="32">
        <v>2883955316627.535</v>
      </c>
      <c r="K48" s="32">
        <v>2888281249602.477</v>
      </c>
      <c r="L48" s="32">
        <v>2886259452727.756</v>
      </c>
      <c r="M48" s="72">
        <v>2898958994319.7583</v>
      </c>
    </row>
    <row r="49" spans="1:13" ht="12.75">
      <c r="A49" s="51">
        <v>2020</v>
      </c>
      <c r="B49" s="32">
        <v>2931717230955.5713</v>
      </c>
      <c r="C49" s="32">
        <v>2951652908126.0693</v>
      </c>
      <c r="D49" s="32">
        <v>2977332288426.766</v>
      </c>
      <c r="E49" s="32"/>
      <c r="F49" s="32"/>
      <c r="G49" s="32"/>
      <c r="H49" s="32"/>
      <c r="I49" s="32"/>
      <c r="J49" s="32"/>
      <c r="K49" s="32"/>
      <c r="L49" s="32"/>
      <c r="M49" s="72"/>
    </row>
    <row r="50" spans="1:13" ht="12.75">
      <c r="A50" s="31" t="s">
        <v>16</v>
      </c>
      <c r="D50" s="39"/>
      <c r="E50" s="1"/>
      <c r="F50" s="1"/>
      <c r="G50" s="1"/>
      <c r="H50" s="36"/>
      <c r="I50" s="22"/>
      <c r="J50" s="56"/>
      <c r="K50" s="57"/>
      <c r="L50" s="67"/>
      <c r="M50" s="57"/>
    </row>
    <row r="51" spans="2:12" ht="12.75">
      <c r="B51" s="21"/>
      <c r="C51" s="60"/>
      <c r="D51" s="37"/>
      <c r="E51" s="38"/>
      <c r="G51" s="40"/>
      <c r="H51" s="1"/>
      <c r="I51" s="1"/>
      <c r="K51" s="23"/>
      <c r="L51" s="20"/>
    </row>
    <row r="52" spans="2:13" ht="12.75">
      <c r="B52" s="73"/>
      <c r="C52" s="1"/>
      <c r="D52" s="20"/>
      <c r="E52" s="20"/>
      <c r="F52" s="1"/>
      <c r="G52" s="41"/>
      <c r="H52" s="43"/>
      <c r="I52" s="20"/>
      <c r="M52" s="33"/>
    </row>
    <row r="53" spans="2:9" ht="15">
      <c r="B53" s="34"/>
      <c r="D53" s="35"/>
      <c r="E53" s="20"/>
      <c r="F53" s="1"/>
      <c r="G53" s="42"/>
      <c r="H53" s="1"/>
      <c r="I53" s="1"/>
    </row>
    <row r="54" spans="4:9" ht="12.75">
      <c r="D54" s="20"/>
      <c r="E54" s="68"/>
      <c r="F54" s="20"/>
      <c r="G54" s="1"/>
      <c r="H54" s="1"/>
      <c r="I54" s="1"/>
    </row>
    <row r="56" ht="12.75">
      <c r="M56" s="74"/>
    </row>
  </sheetData>
  <sheetProtection/>
  <mergeCells count="1">
    <mergeCell ref="A3:C3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DENILSON LIMA SANTOS</dc:creator>
  <cp:keywords/>
  <dc:description/>
  <cp:lastModifiedBy>sei</cp:lastModifiedBy>
  <cp:lastPrinted>2012-02-10T14:36:42Z</cp:lastPrinted>
  <dcterms:created xsi:type="dcterms:W3CDTF">2010-12-13T12:05:49Z</dcterms:created>
  <dcterms:modified xsi:type="dcterms:W3CDTF">2020-06-04T11:51:12Z</dcterms:modified>
  <cp:category/>
  <cp:version/>
  <cp:contentType/>
  <cp:contentStatus/>
</cp:coreProperties>
</file>